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/>
  <mc:AlternateContent xmlns:mc="http://schemas.openxmlformats.org/markup-compatibility/2006">
    <mc:Choice Requires="x15">
      <x15ac:absPath xmlns:x15ac="http://schemas.microsoft.com/office/spreadsheetml/2010/11/ac" url="/Users/johnestrada/Downloads/"/>
    </mc:Choice>
  </mc:AlternateContent>
  <xr:revisionPtr revIDLastSave="0" documentId="13_ncr:1_{C0926F5B-9F7D-5544-9064-EE0628DFEF15}" xr6:coauthVersionLast="47" xr6:coauthVersionMax="47" xr10:uidLastSave="{00000000-0000-0000-0000-000000000000}"/>
  <bookViews>
    <workbookView xWindow="0" yWindow="500" windowWidth="51200" windowHeight="28300" xr2:uid="{00000000-000D-0000-FFFF-FFFF00000000}"/>
  </bookViews>
  <sheets>
    <sheet name="Dashboard" sheetId="1" r:id="rId1"/>
    <sheet name="Setup &amp; Budget" sheetId="2" r:id="rId2"/>
    <sheet name="Weekly Tracker" sheetId="3" r:id="rId3"/>
    <sheet name="Quarterly Review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9" i="4" l="1"/>
  <c r="B2" i="3"/>
  <c r="A2" i="3"/>
  <c r="B2" i="4" s="1"/>
  <c r="A9" i="2"/>
  <c r="A8" i="2"/>
  <c r="F7" i="2"/>
  <c r="B8" i="1" s="1"/>
  <c r="A13" i="1"/>
  <c r="A12" i="1"/>
  <c r="A11" i="1"/>
  <c r="B5" i="1"/>
  <c r="B4" i="1"/>
  <c r="F8" i="2" l="1"/>
  <c r="A3" i="3"/>
  <c r="A4" i="3" l="1"/>
  <c r="B3" i="3"/>
  <c r="A5" i="3" l="1"/>
  <c r="B4" i="3"/>
  <c r="A6" i="3" l="1"/>
  <c r="B5" i="3"/>
  <c r="A7" i="3" l="1"/>
  <c r="B6" i="3"/>
  <c r="A8" i="3" l="1"/>
  <c r="B7" i="3"/>
  <c r="B8" i="3" l="1"/>
  <c r="A9" i="3"/>
  <c r="A10" i="3" l="1"/>
  <c r="B9" i="3"/>
  <c r="A11" i="3" l="1"/>
  <c r="B10" i="3"/>
  <c r="A12" i="3" l="1"/>
  <c r="B11" i="3"/>
  <c r="A13" i="3" l="1"/>
  <c r="B12" i="3"/>
  <c r="A14" i="3" l="1"/>
  <c r="B13" i="3"/>
  <c r="A15" i="3" l="1"/>
  <c r="B14" i="3"/>
  <c r="A16" i="3" l="1"/>
  <c r="B15" i="3"/>
  <c r="B16" i="3" l="1"/>
  <c r="A17" i="3"/>
  <c r="A18" i="3" l="1"/>
  <c r="B17" i="3"/>
  <c r="A19" i="3" l="1"/>
  <c r="B18" i="3"/>
  <c r="A20" i="3" l="1"/>
  <c r="B19" i="3"/>
  <c r="A21" i="3" l="1"/>
  <c r="B20" i="3"/>
  <c r="A22" i="3" l="1"/>
  <c r="B21" i="3"/>
  <c r="A23" i="3" l="1"/>
  <c r="B22" i="3"/>
  <c r="A24" i="3" l="1"/>
  <c r="B23" i="3"/>
  <c r="B24" i="3" l="1"/>
  <c r="A25" i="3"/>
  <c r="A26" i="3" l="1"/>
  <c r="B25" i="3"/>
  <c r="A27" i="3" l="1"/>
  <c r="B26" i="3"/>
  <c r="A28" i="3" l="1"/>
  <c r="B27" i="3"/>
  <c r="A29" i="3" l="1"/>
  <c r="B28" i="3"/>
  <c r="A30" i="3" l="1"/>
  <c r="B29" i="3"/>
  <c r="A31" i="3" l="1"/>
  <c r="B30" i="3"/>
  <c r="B31" i="3" l="1"/>
  <c r="A16" i="1"/>
</calcChain>
</file>

<file path=xl/sharedStrings.xml><?xml version="1.0" encoding="utf-8"?>
<sst xmlns="http://schemas.openxmlformats.org/spreadsheetml/2006/main" count="42" uniqueCount="42">
  <si>
    <t>My Healthspan Dashboard - 90-Day Plan</t>
  </si>
  <si>
    <t>My Top 2 Levers</t>
  </si>
  <si>
    <t>Lever 1</t>
  </si>
  <si>
    <t>Lever 2</t>
  </si>
  <si>
    <t>My Monthly Investment</t>
  </si>
  <si>
    <t>This Month's Progress</t>
  </si>
  <si>
    <t>Latest Weekly Insight</t>
  </si>
  <si>
    <t>STEP 1: CHOOSE YOUR FOCUS LEVERS</t>
  </si>
  <si>
    <t>My Lever 1: (Select from dropdown)</t>
  </si>
  <si>
    <t>My Lever 2: (Select from dropdown)</t>
  </si>
  <si>
    <t>STEP 2: SET YOUR MONTHLY BUDGET</t>
  </si>
  <si>
    <t>Lever</t>
  </si>
  <si>
    <t>Monthly Budget</t>
  </si>
  <si>
    <t>What It's For</t>
  </si>
  <si>
    <t>TOTAL MONTHLY INVESTMENT:</t>
  </si>
  <si>
    <t>AUTO-TRANSFER (Bi-weekly):</t>
  </si>
  <si>
    <t>Preventive Care Fund</t>
  </si>
  <si>
    <t>Co-pays, basic supplies</t>
  </si>
  <si>
    <t>Home-Cooked Dinners/Month:</t>
  </si>
  <si>
    <t>Movement Sessions/Month:</t>
  </si>
  <si>
    <t>Sleep/Stress Goal Met/Month:</t>
  </si>
  <si>
    <t>Date</t>
  </si>
  <si>
    <t>Week #</t>
  </si>
  <si>
    <t>Dinner Cooked?</t>
  </si>
  <si>
    <t>Movement Done?</t>
  </si>
  <si>
    <t>Sleep/Stress Goal Met?</t>
  </si>
  <si>
    <t>Daily Wellness Spend</t>
  </si>
  <si>
    <t>What worked well?</t>
  </si>
  <si>
    <t>What was a challenge?</t>
  </si>
  <si>
    <t>QUARTERLY HEALTHSPAN REVIEW</t>
  </si>
  <si>
    <t>Review Period:</t>
  </si>
  <si>
    <t>1. ENERGY &amp; WELLBEING AUDIT</t>
  </si>
  <si>
    <t>What habit boosted my energy most?</t>
  </si>
  <si>
    <t>What felt like a drain or chore?</t>
  </si>
  <si>
    <t>2. FINANCIAL AUDIT</t>
  </si>
  <si>
    <t>Total Quarterly Spend (Est.):</t>
  </si>
  <si>
    <t>Most valuable expense:</t>
  </si>
  <si>
    <t>Cost that felt wasteful:</t>
  </si>
  <si>
    <t>3. THE PIVOT - NEXT QUARTER PLAN</t>
  </si>
  <si>
    <t>My NEW Lever 1:</t>
  </si>
  <si>
    <t>My NEW Lever 2:</t>
  </si>
  <si>
    <t>Budget reallocation plan: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</si>
</sst>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-"/>
    <numFmt numFmtId="166" formatCode="m/d/yyyy;@"/>
  </numFmts>
  <fonts count="4" x14ac:knownFonts="1">
    <font>
      <sz val="11"/>
      <color theme="1"/>
      <name val="Calibri"/>
      <family val="2"/>
      <scheme val="minor"/>
    </font>
    <font>
      <b/>
      <sz val="16"/>
      <name val="Calibri"/>
    </font>
    <font>
      <b/>
      <sz val="11"/>
      <name val="Calibri"/>
    </font>
    <font>
      <b/>
      <sz val="14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wrapText="1"/>
    </xf>
    <xf numFmtId="164" fontId="0" fillId="0" borderId="0" xfId="0" applyNumberFormat="1"/>
    <xf numFmtId="0" fontId="3" fillId="0" borderId="0" xfId="0" applyFon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6"/>
  <sheetViews>
    <sheetView tabSelected="1" workbookViewId="0">
      <pane ySplit="3" topLeftCell="A4" activePane="bottomLeft" state="frozen"/>
      <selection pane="bottomLeft" activeCell="A21" sqref="A21"/>
    </sheetView>
  </sheetViews>
  <sheetFormatPr baseColWidth="10" defaultColWidth="8.83203125" defaultRowHeight="15" x14ac:dyDescent="0.2"/>
  <cols>
    <col min="1" max="1" width="70" customWidth="1"/>
    <col min="2" max="2" width="40" customWidth="1"/>
  </cols>
  <sheetData>
    <row r="1" spans="1:2" ht="21" x14ac:dyDescent="0.25">
      <c r="A1" s="1" t="s">
        <v>0</v>
      </c>
    </row>
    <row r="3" spans="1:2" x14ac:dyDescent="0.2">
      <c r="A3" s="2" t="s">
        <v>1</v>
      </c>
    </row>
    <row r="4" spans="1:2" x14ac:dyDescent="0.2">
      <c r="A4" t="s">
        <v>2</v>
      </c>
      <c r="B4">
        <f>'Setup &amp; Budget'!B3</f>
        <v>0</v>
      </c>
    </row>
    <row r="5" spans="1:2" x14ac:dyDescent="0.2">
      <c r="A5" t="s">
        <v>3</v>
      </c>
      <c r="B5">
        <f>'Setup &amp; Budget'!B4</f>
        <v>0</v>
      </c>
    </row>
    <row r="7" spans="1:2" x14ac:dyDescent="0.2">
      <c r="A7" s="2" t="s">
        <v>4</v>
      </c>
    </row>
    <row r="8" spans="1:2" x14ac:dyDescent="0.2">
      <c r="B8">
        <f>'Setup &amp; Budget'!F7</f>
        <v>0</v>
      </c>
    </row>
    <row r="10" spans="1:2" x14ac:dyDescent="0.2">
      <c r="A10" s="2" t="s">
        <v>5</v>
      </c>
    </row>
    <row r="11" spans="1:2" ht="16" x14ac:dyDescent="0.2">
      <c r="A11" s="3" t="str">
        <f>"Home-Cooked Dinners: "&amp;"✅ "&amp;COUNTIF('Weekly Tracker'!C2:C31,TRUE)&amp;" of "&amp;'Setup &amp; Budget'!B11&amp;" Target"</f>
        <v>Home-Cooked Dinners: ✅ 0 of 8 Target</v>
      </c>
    </row>
    <row r="12" spans="1:2" ht="16" x14ac:dyDescent="0.2">
      <c r="A12" s="3" t="str">
        <f>"Movement Sessions: "&amp;"✅ "&amp;COUNTIF('Weekly Tracker'!D2:D31,TRUE)&amp;" of "&amp;'Setup &amp; Budget'!B12&amp;" Target"</f>
        <v>Movement Sessions: ✅ 0 of 8 Target</v>
      </c>
    </row>
    <row r="13" spans="1:2" ht="16" x14ac:dyDescent="0.2">
      <c r="A13" s="3" t="str">
        <f>"Sleep/Stress Goal: "&amp;"✅ "&amp;COUNTIF('Weekly Tracker'!E2:E31,TRUE)&amp;" of "&amp;'Setup &amp; Budget'!B13&amp;" Target"</f>
        <v>Sleep/Stress Goal: ✅ 0 of 20 Target</v>
      </c>
    </row>
    <row r="15" spans="1:2" x14ac:dyDescent="0.2">
      <c r="A15" s="2" t="s">
        <v>6</v>
      </c>
    </row>
    <row r="16" spans="1:2" x14ac:dyDescent="0.2">
      <c r="A16">
        <f>INDEX('Weekly Tracker'!G2:G100, MATCH(MAX(IF('Weekly Tracker'!A2:A100&lt;&gt;"", 'Weekly Tracker'!A2:A100)), 'Weekly Tracker'!A2:A100, 0))</f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3"/>
  <sheetViews>
    <sheetView workbookViewId="0">
      <selection activeCell="A25" sqref="A25"/>
    </sheetView>
  </sheetViews>
  <sheetFormatPr baseColWidth="10" defaultColWidth="8.83203125" defaultRowHeight="15" x14ac:dyDescent="0.2"/>
  <cols>
    <col min="1" max="1" width="30" customWidth="1"/>
    <col min="2" max="2" width="22" customWidth="1"/>
    <col min="3" max="3" width="28" customWidth="1"/>
    <col min="5" max="5" width="30" customWidth="1"/>
    <col min="6" max="6" width="18" customWidth="1"/>
  </cols>
  <sheetData>
    <row r="1" spans="1:6" x14ac:dyDescent="0.2">
      <c r="A1" s="2" t="s">
        <v>7</v>
      </c>
    </row>
    <row r="3" spans="1:6" x14ac:dyDescent="0.2">
      <c r="A3" t="s">
        <v>8</v>
      </c>
    </row>
    <row r="4" spans="1:6" x14ac:dyDescent="0.2">
      <c r="A4" t="s">
        <v>9</v>
      </c>
    </row>
    <row r="6" spans="1:6" x14ac:dyDescent="0.2">
      <c r="A6" s="2" t="s">
        <v>10</v>
      </c>
    </row>
    <row r="7" spans="1:6" x14ac:dyDescent="0.2">
      <c r="A7" s="2" t="s">
        <v>11</v>
      </c>
      <c r="B7" s="2" t="s">
        <v>12</v>
      </c>
      <c r="C7" s="2" t="s">
        <v>13</v>
      </c>
      <c r="E7" s="2" t="s">
        <v>14</v>
      </c>
      <c r="F7" s="4">
        <f>SUM(B8:B10)</f>
        <v>0</v>
      </c>
    </row>
    <row r="8" spans="1:6" x14ac:dyDescent="0.2">
      <c r="A8">
        <f>B3</f>
        <v>0</v>
      </c>
      <c r="B8">
        <v>0</v>
      </c>
      <c r="E8" s="2" t="s">
        <v>15</v>
      </c>
      <c r="F8" s="4">
        <f>F7/2</f>
        <v>0</v>
      </c>
    </row>
    <row r="9" spans="1:6" x14ac:dyDescent="0.2">
      <c r="A9">
        <f>B4</f>
        <v>0</v>
      </c>
      <c r="B9">
        <v>0</v>
      </c>
    </row>
    <row r="10" spans="1:6" x14ac:dyDescent="0.2">
      <c r="A10" t="s">
        <v>16</v>
      </c>
      <c r="B10">
        <v>0</v>
      </c>
      <c r="C10" t="s">
        <v>17</v>
      </c>
    </row>
    <row r="11" spans="1:6" x14ac:dyDescent="0.2">
      <c r="A11" t="s">
        <v>18</v>
      </c>
      <c r="B11">
        <v>8</v>
      </c>
    </row>
    <row r="12" spans="1:6" x14ac:dyDescent="0.2">
      <c r="A12" t="s">
        <v>19</v>
      </c>
      <c r="B12">
        <v>8</v>
      </c>
    </row>
    <row r="13" spans="1:6" x14ac:dyDescent="0.2">
      <c r="A13" t="s">
        <v>20</v>
      </c>
      <c r="B13">
        <v>20</v>
      </c>
    </row>
  </sheetData>
  <dataValidations count="1">
    <dataValidation type="list" allowBlank="1" showDropDown="1" showInputMessage="1" showErrorMessage="1" sqref="B3 B4" xr:uid="{00000000-0002-0000-0100-000000000000}">
      <formula1>"Food &amp; Routine,Sleep Hygiene,Daily Movement,Stress &amp; Social,Preventive Care"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1"/>
  <sheetViews>
    <sheetView workbookViewId="0">
      <pane ySplit="1" topLeftCell="A2" activePane="bottomLeft" state="frozen"/>
      <selection pane="bottomLeft" activeCell="A34" sqref="A34"/>
    </sheetView>
  </sheetViews>
  <sheetFormatPr baseColWidth="10" defaultColWidth="8.83203125" defaultRowHeight="15" x14ac:dyDescent="0.2"/>
  <cols>
    <col min="1" max="1" width="12" customWidth="1"/>
    <col min="2" max="2" width="10" customWidth="1"/>
    <col min="3" max="4" width="18" customWidth="1"/>
    <col min="5" max="5" width="24" customWidth="1"/>
    <col min="6" max="6" width="20" customWidth="1"/>
    <col min="7" max="8" width="28" customWidth="1"/>
  </cols>
  <sheetData>
    <row r="1" spans="1:8" x14ac:dyDescent="0.2">
      <c r="A1" s="2" t="s">
        <v>21</v>
      </c>
      <c r="B1" s="2" t="s">
        <v>22</v>
      </c>
      <c r="C1" s="2" t="s">
        <v>23</v>
      </c>
      <c r="D1" s="2" t="s">
        <v>24</v>
      </c>
      <c r="E1" s="2" t="s">
        <v>25</v>
      </c>
      <c r="F1" s="2" t="s">
        <v>26</v>
      </c>
      <c r="G1" s="2" t="s">
        <v>27</v>
      </c>
      <c r="H1" s="2" t="s">
        <v>28</v>
      </c>
    </row>
    <row r="2" spans="1:8" x14ac:dyDescent="0.2">
      <c r="A2" s="6">
        <f>DATE(2025,1,1)</f>
        <v>45658</v>
      </c>
      <c r="B2" t="str">
        <f>"Week "&amp;WEEKNUM(A2)</f>
        <v>Week 1</v>
      </c>
      <c r="C2" t="b">
        <v>0</v>
      </c>
      <c r="D2" t="b">
        <v>0</v>
      </c>
      <c r="E2" t="b">
        <v>0</v>
      </c>
      <c r="F2" s="4"/>
    </row>
    <row r="3" spans="1:8" x14ac:dyDescent="0.2">
      <c r="A3" s="6">
        <f t="shared" ref="A3:A31" si="0">A2+1</f>
        <v>45659</v>
      </c>
      <c r="B3" t="str">
        <f t="shared" ref="B3:B31" si="1">IF(WEEKNUM(A3)=WEEKNUM(A2),B2,"Week "&amp;WEEKNUM(A3))</f>
        <v>Week 1</v>
      </c>
      <c r="C3" t="b">
        <v>0</v>
      </c>
      <c r="D3" t="b">
        <v>0</v>
      </c>
      <c r="E3" t="b">
        <v>0</v>
      </c>
      <c r="F3" s="4"/>
    </row>
    <row r="4" spans="1:8" x14ac:dyDescent="0.2">
      <c r="A4" s="6">
        <f t="shared" si="0"/>
        <v>45660</v>
      </c>
      <c r="B4" t="str">
        <f t="shared" si="1"/>
        <v>Week 1</v>
      </c>
      <c r="C4" t="b">
        <v>0</v>
      </c>
      <c r="D4" t="b">
        <v>0</v>
      </c>
      <c r="E4" t="b">
        <v>0</v>
      </c>
      <c r="F4" s="4"/>
    </row>
    <row r="5" spans="1:8" x14ac:dyDescent="0.2">
      <c r="A5" s="6">
        <f t="shared" si="0"/>
        <v>45661</v>
      </c>
      <c r="B5" t="str">
        <f t="shared" si="1"/>
        <v>Week 1</v>
      </c>
      <c r="C5" t="b">
        <v>0</v>
      </c>
      <c r="D5" t="b">
        <v>0</v>
      </c>
      <c r="E5" t="b">
        <v>0</v>
      </c>
      <c r="F5" s="4"/>
    </row>
    <row r="6" spans="1:8" x14ac:dyDescent="0.2">
      <c r="A6" s="6">
        <f t="shared" si="0"/>
        <v>45662</v>
      </c>
      <c r="B6" t="str">
        <f t="shared" si="1"/>
        <v>Week 2</v>
      </c>
      <c r="C6" t="b">
        <v>0</v>
      </c>
      <c r="D6" t="b">
        <v>0</v>
      </c>
      <c r="E6" t="b">
        <v>0</v>
      </c>
      <c r="F6" s="4"/>
    </row>
    <row r="7" spans="1:8" x14ac:dyDescent="0.2">
      <c r="A7" s="6">
        <f t="shared" si="0"/>
        <v>45663</v>
      </c>
      <c r="B7" t="str">
        <f t="shared" si="1"/>
        <v>Week 2</v>
      </c>
      <c r="C7" t="b">
        <v>0</v>
      </c>
      <c r="D7" t="b">
        <v>0</v>
      </c>
      <c r="E7" t="b">
        <v>0</v>
      </c>
      <c r="F7" s="4"/>
    </row>
    <row r="8" spans="1:8" x14ac:dyDescent="0.2">
      <c r="A8" s="6">
        <f t="shared" si="0"/>
        <v>45664</v>
      </c>
      <c r="B8" t="str">
        <f t="shared" si="1"/>
        <v>Week 2</v>
      </c>
      <c r="C8" t="b">
        <v>0</v>
      </c>
      <c r="D8" t="b">
        <v>0</v>
      </c>
      <c r="E8" t="b">
        <v>0</v>
      </c>
      <c r="F8" s="4"/>
    </row>
    <row r="9" spans="1:8" x14ac:dyDescent="0.2">
      <c r="A9" s="6">
        <f t="shared" si="0"/>
        <v>45665</v>
      </c>
      <c r="B9" t="str">
        <f t="shared" si="1"/>
        <v>Week 2</v>
      </c>
      <c r="C9" t="b">
        <v>0</v>
      </c>
      <c r="D9" t="b">
        <v>0</v>
      </c>
      <c r="E9" t="b">
        <v>0</v>
      </c>
      <c r="F9" s="4"/>
    </row>
    <row r="10" spans="1:8" x14ac:dyDescent="0.2">
      <c r="A10" s="6">
        <f t="shared" si="0"/>
        <v>45666</v>
      </c>
      <c r="B10" t="str">
        <f t="shared" si="1"/>
        <v>Week 2</v>
      </c>
      <c r="C10" t="b">
        <v>0</v>
      </c>
      <c r="D10" t="b">
        <v>0</v>
      </c>
      <c r="E10" t="b">
        <v>0</v>
      </c>
      <c r="F10" s="4"/>
    </row>
    <row r="11" spans="1:8" x14ac:dyDescent="0.2">
      <c r="A11" s="6">
        <f t="shared" si="0"/>
        <v>45667</v>
      </c>
      <c r="B11" t="str">
        <f t="shared" si="1"/>
        <v>Week 2</v>
      </c>
      <c r="C11" t="b">
        <v>0</v>
      </c>
      <c r="D11" t="b">
        <v>0</v>
      </c>
      <c r="E11" t="b">
        <v>0</v>
      </c>
      <c r="F11" s="4"/>
    </row>
    <row r="12" spans="1:8" x14ac:dyDescent="0.2">
      <c r="A12" s="6">
        <f t="shared" si="0"/>
        <v>45668</v>
      </c>
      <c r="B12" t="str">
        <f t="shared" si="1"/>
        <v>Week 2</v>
      </c>
      <c r="C12" t="b">
        <v>0</v>
      </c>
      <c r="D12" t="b">
        <v>0</v>
      </c>
      <c r="E12" t="b">
        <v>0</v>
      </c>
      <c r="F12" s="4"/>
    </row>
    <row r="13" spans="1:8" x14ac:dyDescent="0.2">
      <c r="A13" s="6">
        <f t="shared" si="0"/>
        <v>45669</v>
      </c>
      <c r="B13" t="str">
        <f t="shared" si="1"/>
        <v>Week 3</v>
      </c>
      <c r="C13" t="b">
        <v>0</v>
      </c>
      <c r="D13" t="b">
        <v>0</v>
      </c>
      <c r="E13" t="b">
        <v>0</v>
      </c>
      <c r="F13" s="4"/>
    </row>
    <row r="14" spans="1:8" x14ac:dyDescent="0.2">
      <c r="A14" s="6">
        <f t="shared" si="0"/>
        <v>45670</v>
      </c>
      <c r="B14" t="str">
        <f t="shared" si="1"/>
        <v>Week 3</v>
      </c>
      <c r="C14" t="b">
        <v>0</v>
      </c>
      <c r="D14" t="b">
        <v>0</v>
      </c>
      <c r="E14" t="b">
        <v>0</v>
      </c>
      <c r="F14" s="4"/>
    </row>
    <row r="15" spans="1:8" x14ac:dyDescent="0.2">
      <c r="A15" s="6">
        <f t="shared" si="0"/>
        <v>45671</v>
      </c>
      <c r="B15" t="str">
        <f t="shared" si="1"/>
        <v>Week 3</v>
      </c>
      <c r="C15" t="b">
        <v>0</v>
      </c>
      <c r="D15" t="b">
        <v>0</v>
      </c>
      <c r="E15" t="b">
        <v>0</v>
      </c>
      <c r="F15" s="4"/>
    </row>
    <row r="16" spans="1:8" x14ac:dyDescent="0.2">
      <c r="A16" s="6">
        <f t="shared" si="0"/>
        <v>45672</v>
      </c>
      <c r="B16" t="str">
        <f t="shared" si="1"/>
        <v>Week 3</v>
      </c>
      <c r="C16" t="b">
        <v>0</v>
      </c>
      <c r="D16" t="b">
        <v>0</v>
      </c>
      <c r="E16" t="b">
        <v>0</v>
      </c>
      <c r="F16" s="4"/>
    </row>
    <row r="17" spans="1:6" x14ac:dyDescent="0.2">
      <c r="A17" s="6">
        <f t="shared" si="0"/>
        <v>45673</v>
      </c>
      <c r="B17" t="str">
        <f t="shared" si="1"/>
        <v>Week 3</v>
      </c>
      <c r="C17" t="b">
        <v>0</v>
      </c>
      <c r="D17" t="b">
        <v>0</v>
      </c>
      <c r="E17" t="b">
        <v>0</v>
      </c>
      <c r="F17" s="4"/>
    </row>
    <row r="18" spans="1:6" x14ac:dyDescent="0.2">
      <c r="A18" s="6">
        <f t="shared" si="0"/>
        <v>45674</v>
      </c>
      <c r="B18" t="str">
        <f t="shared" si="1"/>
        <v>Week 3</v>
      </c>
      <c r="C18" t="b">
        <v>0</v>
      </c>
      <c r="D18" t="b">
        <v>0</v>
      </c>
      <c r="E18" t="b">
        <v>0</v>
      </c>
      <c r="F18" s="4"/>
    </row>
    <row r="19" spans="1:6" x14ac:dyDescent="0.2">
      <c r="A19" s="6">
        <f t="shared" si="0"/>
        <v>45675</v>
      </c>
      <c r="B19" t="str">
        <f t="shared" si="1"/>
        <v>Week 3</v>
      </c>
      <c r="C19" t="b">
        <v>0</v>
      </c>
      <c r="D19" t="b">
        <v>0</v>
      </c>
      <c r="E19" t="b">
        <v>0</v>
      </c>
      <c r="F19" s="4"/>
    </row>
    <row r="20" spans="1:6" x14ac:dyDescent="0.2">
      <c r="A20" s="6">
        <f t="shared" si="0"/>
        <v>45676</v>
      </c>
      <c r="B20" t="str">
        <f t="shared" si="1"/>
        <v>Week 4</v>
      </c>
      <c r="C20" t="b">
        <v>0</v>
      </c>
      <c r="D20" t="b">
        <v>0</v>
      </c>
      <c r="E20" t="b">
        <v>0</v>
      </c>
      <c r="F20" s="4"/>
    </row>
    <row r="21" spans="1:6" x14ac:dyDescent="0.2">
      <c r="A21" s="6">
        <f t="shared" si="0"/>
        <v>45677</v>
      </c>
      <c r="B21" t="str">
        <f t="shared" si="1"/>
        <v>Week 4</v>
      </c>
      <c r="C21" t="b">
        <v>0</v>
      </c>
      <c r="D21" t="b">
        <v>0</v>
      </c>
      <c r="E21" t="b">
        <v>0</v>
      </c>
      <c r="F21" s="4"/>
    </row>
    <row r="22" spans="1:6" x14ac:dyDescent="0.2">
      <c r="A22" s="6">
        <f t="shared" si="0"/>
        <v>45678</v>
      </c>
      <c r="B22" t="str">
        <f t="shared" si="1"/>
        <v>Week 4</v>
      </c>
      <c r="C22" t="b">
        <v>0</v>
      </c>
      <c r="D22" t="b">
        <v>0</v>
      </c>
      <c r="E22" t="b">
        <v>0</v>
      </c>
      <c r="F22" s="4"/>
    </row>
    <row r="23" spans="1:6" x14ac:dyDescent="0.2">
      <c r="A23" s="6">
        <f t="shared" si="0"/>
        <v>45679</v>
      </c>
      <c r="B23" t="str">
        <f t="shared" si="1"/>
        <v>Week 4</v>
      </c>
      <c r="C23" t="b">
        <v>0</v>
      </c>
      <c r="D23" t="b">
        <v>0</v>
      </c>
      <c r="E23" t="b">
        <v>0</v>
      </c>
      <c r="F23" s="4"/>
    </row>
    <row r="24" spans="1:6" x14ac:dyDescent="0.2">
      <c r="A24" s="6">
        <f t="shared" si="0"/>
        <v>45680</v>
      </c>
      <c r="B24" t="str">
        <f t="shared" si="1"/>
        <v>Week 4</v>
      </c>
      <c r="C24" t="b">
        <v>0</v>
      </c>
      <c r="D24" t="b">
        <v>0</v>
      </c>
      <c r="E24" t="b">
        <v>0</v>
      </c>
      <c r="F24" s="4"/>
    </row>
    <row r="25" spans="1:6" x14ac:dyDescent="0.2">
      <c r="A25" s="6">
        <f t="shared" si="0"/>
        <v>45681</v>
      </c>
      <c r="B25" t="str">
        <f t="shared" si="1"/>
        <v>Week 4</v>
      </c>
      <c r="C25" t="b">
        <v>0</v>
      </c>
      <c r="D25" t="b">
        <v>0</v>
      </c>
      <c r="E25" t="b">
        <v>0</v>
      </c>
      <c r="F25" s="4"/>
    </row>
    <row r="26" spans="1:6" x14ac:dyDescent="0.2">
      <c r="A26" s="6">
        <f t="shared" si="0"/>
        <v>45682</v>
      </c>
      <c r="B26" t="str">
        <f t="shared" si="1"/>
        <v>Week 4</v>
      </c>
      <c r="C26" t="b">
        <v>0</v>
      </c>
      <c r="D26" t="b">
        <v>0</v>
      </c>
      <c r="E26" t="b">
        <v>0</v>
      </c>
      <c r="F26" s="4"/>
    </row>
    <row r="27" spans="1:6" x14ac:dyDescent="0.2">
      <c r="A27" s="6">
        <f t="shared" si="0"/>
        <v>45683</v>
      </c>
      <c r="B27" t="str">
        <f t="shared" si="1"/>
        <v>Week 5</v>
      </c>
      <c r="C27" t="b">
        <v>0</v>
      </c>
      <c r="D27" t="b">
        <v>0</v>
      </c>
      <c r="E27" t="b">
        <v>0</v>
      </c>
      <c r="F27" s="4"/>
    </row>
    <row r="28" spans="1:6" x14ac:dyDescent="0.2">
      <c r="A28" s="6">
        <f t="shared" si="0"/>
        <v>45684</v>
      </c>
      <c r="B28" t="str">
        <f t="shared" si="1"/>
        <v>Week 5</v>
      </c>
      <c r="C28" t="b">
        <v>0</v>
      </c>
      <c r="D28" t="b">
        <v>0</v>
      </c>
      <c r="E28" t="b">
        <v>0</v>
      </c>
      <c r="F28" s="4"/>
    </row>
    <row r="29" spans="1:6" x14ac:dyDescent="0.2">
      <c r="A29" s="6">
        <f t="shared" si="0"/>
        <v>45685</v>
      </c>
      <c r="B29" t="str">
        <f t="shared" si="1"/>
        <v>Week 5</v>
      </c>
      <c r="C29" t="b">
        <v>0</v>
      </c>
      <c r="D29" t="b">
        <v>0</v>
      </c>
      <c r="E29" t="b">
        <v>0</v>
      </c>
      <c r="F29" s="4"/>
    </row>
    <row r="30" spans="1:6" x14ac:dyDescent="0.2">
      <c r="A30" s="6">
        <f t="shared" si="0"/>
        <v>45686</v>
      </c>
      <c r="B30" t="str">
        <f t="shared" si="1"/>
        <v>Week 5</v>
      </c>
      <c r="C30" t="b">
        <v>0</v>
      </c>
      <c r="D30" t="b">
        <v>0</v>
      </c>
      <c r="E30" t="b">
        <v>0</v>
      </c>
      <c r="F30" s="4"/>
    </row>
    <row r="31" spans="1:6" x14ac:dyDescent="0.2">
      <c r="A31" s="6">
        <f t="shared" si="0"/>
        <v>45687</v>
      </c>
      <c r="B31" t="str">
        <f t="shared" si="1"/>
        <v>Week 5</v>
      </c>
      <c r="C31" t="b">
        <v>0</v>
      </c>
      <c r="D31" t="b">
        <v>0</v>
      </c>
      <c r="E31" t="b">
        <v>0</v>
      </c>
      <c r="F31" s="4"/>
    </row>
  </sheetData>
  <dataValidations count="1">
    <dataValidation type="list" allowBlank="1" showDropDown="1" showInputMessage="1" showErrorMessage="1" sqref="C2:E31" xr:uid="{00000000-0002-0000-0200-000000000000}">
      <formula1>"TRUE,FALSE"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6"/>
  <sheetViews>
    <sheetView workbookViewId="0">
      <pane ySplit="3" topLeftCell="A4" activePane="bottomLeft" state="frozen"/>
      <selection pane="bottomLeft" activeCell="A23" sqref="A23"/>
    </sheetView>
  </sheetViews>
  <sheetFormatPr baseColWidth="10" defaultColWidth="8.83203125" defaultRowHeight="15" x14ac:dyDescent="0.2"/>
  <cols>
    <col min="1" max="1" width="35.33203125" customWidth="1"/>
    <col min="2" max="2" width="60" customWidth="1"/>
  </cols>
  <sheetData>
    <row r="1" spans="1:2" ht="19" x14ac:dyDescent="0.25">
      <c r="A1" s="5" t="s">
        <v>29</v>
      </c>
    </row>
    <row r="2" spans="1:2" x14ac:dyDescent="0.2">
      <c r="A2" t="s">
        <v>30</v>
      </c>
      <c r="B2" t="str">
        <f>"Q"&amp;ROUNDUP(MONTH('Weekly Tracker'!A2)/3,0)&amp;" "&amp;YEAR('Weekly Tracker'!A2)</f>
        <v>Q1 2025</v>
      </c>
    </row>
    <row r="4" spans="1:2" x14ac:dyDescent="0.2">
      <c r="A4" s="2" t="s">
        <v>31</v>
      </c>
    </row>
    <row r="5" spans="1:2" x14ac:dyDescent="0.2">
      <c r="A5" t="s">
        <v>32</v>
      </c>
    </row>
    <row r="6" spans="1:2" x14ac:dyDescent="0.2">
      <c r="A6" t="s">
        <v>33</v>
      </c>
    </row>
    <row r="8" spans="1:2" x14ac:dyDescent="0.2">
      <c r="A8" s="2" t="s">
        <v>34</v>
      </c>
    </row>
    <row r="9" spans="1:2" x14ac:dyDescent="0.2">
      <c r="A9" t="s">
        <v>35</v>
      </c>
      <c r="B9">
        <f>SUM('Weekly Tracker'!F2:F31)*3</f>
        <v>0</v>
      </c>
    </row>
    <row r="10" spans="1:2" x14ac:dyDescent="0.2">
      <c r="A10" t="s">
        <v>36</v>
      </c>
    </row>
    <row r="11" spans="1:2" x14ac:dyDescent="0.2">
      <c r="A11" t="s">
        <v>37</v>
      </c>
    </row>
    <row r="13" spans="1:2" x14ac:dyDescent="0.2">
      <c r="A13" s="2" t="s">
        <v>38</v>
      </c>
    </row>
    <row r="14" spans="1:2" x14ac:dyDescent="0.2">
      <c r="A14" t="s">
        <v>39</v>
      </c>
    </row>
    <row r="15" spans="1:2" x14ac:dyDescent="0.2">
      <c r="A15" t="s">
        <v>40</v>
      </c>
    </row>
    <row r="16" spans="1:2" x14ac:dyDescent="0.2">
      <c r="A16" t="s">
        <v>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Dashboard</vt:lpstr>
      <vt:lpstr>Setup &amp; Budget</vt:lpstr>
      <vt:lpstr>Weekly Tracker</vt:lpstr>
      <vt:lpstr>Quarterly Review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John Estrada</cp:lastModifiedBy>
  <dcterms:created xsi:type="dcterms:W3CDTF">2025-09-29T15:30:02Z</dcterms:created>
  <dcterms:modified xsi:type="dcterms:W3CDTF">2025-09-29T15:40:20Z</dcterms:modified>
</cp:coreProperties>
</file>